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2330" activeTab="0"/>
  </bookViews>
  <sheets>
    <sheet name="VEKALET" sheetId="1" r:id="rId1"/>
    <sheet name="Sayfa1" sheetId="2" state="hidden" r:id="rId2"/>
  </sheets>
  <definedNames>
    <definedName name="_xlnm.Print_Area" localSheetId="0">'VEKALET'!$A$1:$BW$62</definedName>
  </definedNames>
  <calcPr fullCalcOnLoad="1"/>
</workbook>
</file>

<file path=xl/sharedStrings.xml><?xml version="1.0" encoding="utf-8"?>
<sst xmlns="http://schemas.openxmlformats.org/spreadsheetml/2006/main" count="123" uniqueCount="94">
  <si>
    <t>Form-5</t>
  </si>
  <si>
    <t>T.C.</t>
  </si>
  <si>
    <t>………………. FAKÜLTESİ DEKANLIĞI</t>
  </si>
  <si>
    <t>SAYI  :</t>
  </si>
  <si>
    <t>KONU: VEKALET</t>
  </si>
  <si>
    <t xml:space="preserve">BİRİM YÖNETİCİSİNİN </t>
  </si>
  <si>
    <t>(Dekan-Müdür-Rektörlüğe Bağlı Bölüm Başkanları-Genel Sekreter-Daire Başkanı)</t>
  </si>
  <si>
    <t>Adı ve Soyadı</t>
  </si>
  <si>
    <t>Ünvanı</t>
  </si>
  <si>
    <t>Kurum Sicil No</t>
  </si>
  <si>
    <t>Yöneticisi Olduğu Birim</t>
  </si>
  <si>
    <t>İdari Görevi</t>
  </si>
  <si>
    <t>Görevinden Ayrılış Nedeni (Görevlendirme - İzin - Rapor vs..)</t>
  </si>
  <si>
    <t>Görevinin Başında Olmayacağı Tarihler</t>
  </si>
  <si>
    <t>-</t>
  </si>
  <si>
    <t>BİRİM YÖNETİCİSİNE VEKALET EDECEK KİŞİNİN</t>
  </si>
  <si>
    <t>Görev Yaptığı Birim</t>
  </si>
  <si>
    <t>Vekalet Edeceği Tarihler</t>
  </si>
  <si>
    <t>VEKALET EDECEK KİŞİNİN VEKALETTEN ZORUNLU OLARAK AYRILMASI HALİNDE VEKALET EDECEK DİĞER KİŞİ</t>
  </si>
  <si>
    <t>GEREKÇE (Görevlendirme 2547 /…. , yıllık izin, rapor vs. )</t>
  </si>
  <si>
    <t>Dekan /Müdür</t>
  </si>
  <si>
    <t>O L U R</t>
  </si>
  <si>
    <t>..…./……/201…</t>
  </si>
  <si>
    <t>Prof.Dr. …………………………………..</t>
  </si>
  <si>
    <t>REKTÖR</t>
  </si>
  <si>
    <t>a</t>
  </si>
  <si>
    <t>nın</t>
  </si>
  <si>
    <t>ın</t>
  </si>
  <si>
    <t>ı</t>
  </si>
  <si>
    <t>o</t>
  </si>
  <si>
    <t>nun</t>
  </si>
  <si>
    <t>un</t>
  </si>
  <si>
    <t>u</t>
  </si>
  <si>
    <t>e</t>
  </si>
  <si>
    <t>nin</t>
  </si>
  <si>
    <t>in</t>
  </si>
  <si>
    <t>i</t>
  </si>
  <si>
    <t>BİRİNCİ İSİM</t>
  </si>
  <si>
    <t>AD1</t>
  </si>
  <si>
    <t>AD2</t>
  </si>
  <si>
    <t>SOYAD1</t>
  </si>
  <si>
    <t>SOYAD2</t>
  </si>
  <si>
    <t>ö</t>
  </si>
  <si>
    <t>nün</t>
  </si>
  <si>
    <t>ün</t>
  </si>
  <si>
    <t>ü</t>
  </si>
  <si>
    <t>AD</t>
  </si>
  <si>
    <t>SOYAD</t>
  </si>
  <si>
    <t>İKİNCİ İSİM</t>
  </si>
  <si>
    <t>abcçdefgğhıijklmnoöpqrsştuüvwyz</t>
  </si>
  <si>
    <t>ABCÇDEFGĞHIİJKLMNOÖPQRSŞTUÜVWYZ</t>
  </si>
  <si>
    <t>v</t>
  </si>
  <si>
    <t>w</t>
  </si>
  <si>
    <t>y</t>
  </si>
  <si>
    <t>z</t>
  </si>
  <si>
    <t>b</t>
  </si>
  <si>
    <t>c</t>
  </si>
  <si>
    <t>ç</t>
  </si>
  <si>
    <t>d</t>
  </si>
  <si>
    <t>f</t>
  </si>
  <si>
    <t>g</t>
  </si>
  <si>
    <t>ğ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</si>
  <si>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</si>
  <si>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</si>
  <si>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</si>
  <si>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</si>
  <si>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</si>
  <si>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</si>
  <si>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</si>
  <si>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</si>
  <si>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</si>
  <si>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</si>
  <si>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ş</t>
  </si>
  <si>
    <t>t</t>
  </si>
  <si>
    <t>Arş.Gör.</t>
  </si>
  <si>
    <t>Arş. Gör.</t>
  </si>
  <si>
    <t>Yrd.Doç.Dr.</t>
  </si>
  <si>
    <t>Yrd. Doç. Dr.</t>
  </si>
  <si>
    <t>Doç.Dr.</t>
  </si>
  <si>
    <t>Doç. Dr.</t>
  </si>
  <si>
    <t>Prof.Dr.</t>
  </si>
  <si>
    <t>Prof. Dr.</t>
  </si>
  <si>
    <t>Öğr.Gör.</t>
  </si>
  <si>
    <t>Öğr. Gör.</t>
  </si>
  <si>
    <t>A</t>
  </si>
  <si>
    <t>I</t>
  </si>
  <si>
    <t>O</t>
  </si>
  <si>
    <t>U</t>
  </si>
  <si>
    <t>E</t>
  </si>
  <si>
    <t>İ</t>
  </si>
  <si>
    <t>Ö</t>
  </si>
  <si>
    <t>Ü</t>
  </si>
  <si>
    <t>BCÇDFGĞHJKLMNPQRSŞTVWYZ</t>
  </si>
  <si>
    <t>TOKAT GAZİOSMANPAŞA ÜNİVERSİTESİ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</si>
</sst>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10"/>
      <name val="Calibri"/>
      <family val="2"/>
    </font>
    <font>
      <b/>
      <sz val="10"/>
      <color indexed="10"/>
      <name val="Times New Roman"/>
      <family val="1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6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 style="hair"/>
      <top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49" fillId="0" borderId="0" xfId="0" applyNumberFormat="1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14" fontId="6" fillId="33" borderId="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3" fillId="0" borderId="0" xfId="0" applyFont="1" applyBorder="1" applyAlignment="1" applyProtection="1">
      <alignment vertical="center" wrapText="1"/>
      <protection locked="0"/>
    </xf>
    <xf numFmtId="0" fontId="0" fillId="35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54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5" xfId="0" applyNumberFormat="1" applyFont="1" applyBorder="1" applyAlignment="1" applyProtection="1">
      <alignment horizontal="left" vertical="center" wrapText="1"/>
      <protection hidden="1"/>
    </xf>
    <xf numFmtId="0" fontId="4" fillId="0" borderId="0" xfId="0" applyNumberFormat="1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37" borderId="20" xfId="0" applyFont="1" applyFill="1" applyBorder="1" applyAlignment="1" applyProtection="1">
      <alignment horizontal="left"/>
      <protection locked="0"/>
    </xf>
    <xf numFmtId="0" fontId="4" fillId="37" borderId="21" xfId="0" applyFont="1" applyFill="1" applyBorder="1" applyAlignment="1" applyProtection="1">
      <alignment horizontal="left"/>
      <protection locked="0"/>
    </xf>
    <xf numFmtId="0" fontId="4" fillId="37" borderId="22" xfId="0" applyFont="1" applyFill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14" fontId="4" fillId="37" borderId="19" xfId="0" applyNumberFormat="1" applyFont="1" applyFill="1" applyBorder="1" applyAlignment="1" applyProtection="1">
      <alignment horizontal="center"/>
      <protection locked="0"/>
    </xf>
    <xf numFmtId="14" fontId="4" fillId="37" borderId="10" xfId="0" applyNumberFormat="1" applyFont="1" applyFill="1" applyBorder="1" applyAlignment="1" applyProtection="1">
      <alignment horizontal="center"/>
      <protection locked="0"/>
    </xf>
    <xf numFmtId="14" fontId="4" fillId="37" borderId="11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58"/>
  <sheetViews>
    <sheetView showGridLines="0" showRowColHeaders="0" tabSelected="1" view="pageBreakPreview" zoomScale="130" zoomScaleSheetLayoutView="130" zoomScalePageLayoutView="0" workbookViewId="0" topLeftCell="A1">
      <selection activeCell="B4" sqref="B4:BW4"/>
    </sheetView>
  </sheetViews>
  <sheetFormatPr defaultColWidth="0" defaultRowHeight="15" zeroHeight="1"/>
  <cols>
    <col min="1" max="14" width="1.28515625" style="2" customWidth="1"/>
    <col min="15" max="15" width="1.57421875" style="2" customWidth="1"/>
    <col min="16" max="40" width="1.28515625" style="2" customWidth="1"/>
    <col min="41" max="74" width="1.1484375" style="2" customWidth="1"/>
    <col min="75" max="75" width="15.28125" style="2" customWidth="1"/>
    <col min="76" max="76" width="0.2890625" style="2" customWidth="1"/>
    <col min="77" max="77" width="1.28515625" style="2" customWidth="1"/>
    <col min="78" max="87" width="1.28515625" style="2" hidden="1" customWidth="1"/>
    <col min="88" max="16384" width="9.140625" style="2" hidden="1" customWidth="1"/>
  </cols>
  <sheetData>
    <row r="1" spans="2:75" ht="15">
      <c r="B1" s="1"/>
      <c r="L1" s="3"/>
      <c r="BQ1" s="1"/>
      <c r="BW1" s="4" t="s">
        <v>0</v>
      </c>
    </row>
    <row r="2" spans="2:87" ht="15.75"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spans="2:87" ht="15.75">
      <c r="B3" s="74" t="s">
        <v>93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</row>
    <row r="4" spans="2:87" ht="15.75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2:87" ht="6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2:87" ht="6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spans="2:87" ht="15.75">
      <c r="B7" s="6" t="s">
        <v>3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8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2:87" ht="15">
      <c r="B8" s="75" t="s">
        <v>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</row>
    <row r="9" spans="2:87" ht="10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</row>
    <row r="10" spans="2:87" ht="15">
      <c r="B10" s="9" t="s">
        <v>5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2:87" ht="15">
      <c r="B11" s="12" t="s">
        <v>6</v>
      </c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2:87" ht="15">
      <c r="B12" s="76" t="s">
        <v>7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8"/>
      <c r="AN12" s="13"/>
      <c r="AO12" s="55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7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2:87" ht="15">
      <c r="B13" s="69" t="s">
        <v>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70"/>
      <c r="AN13" s="13"/>
      <c r="AO13" s="55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7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spans="2:87" ht="15">
      <c r="B14" s="69" t="s">
        <v>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70"/>
      <c r="AN14" s="13"/>
      <c r="AO14" s="55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7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spans="2:87" ht="15">
      <c r="B15" s="69" t="s">
        <v>10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70"/>
      <c r="AN15" s="13"/>
      <c r="AO15" s="55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2:87" ht="15">
      <c r="B16" s="69" t="s">
        <v>11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70"/>
      <c r="AN16" s="13"/>
      <c r="AO16" s="55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2:87" ht="15">
      <c r="B17" s="69" t="s">
        <v>12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70"/>
      <c r="AN17" s="13"/>
      <c r="AO17" s="55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2:87" ht="15">
      <c r="B18" s="71" t="s">
        <v>13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  <c r="AN18" s="14"/>
      <c r="AO18" s="61"/>
      <c r="AP18" s="62"/>
      <c r="AQ18" s="62"/>
      <c r="AR18" s="62"/>
      <c r="AS18" s="62"/>
      <c r="AT18" s="62"/>
      <c r="AU18" s="62"/>
      <c r="AV18" s="62"/>
      <c r="AW18" s="62"/>
      <c r="AX18" s="62"/>
      <c r="AY18" s="63"/>
      <c r="AZ18" s="64" t="s">
        <v>14</v>
      </c>
      <c r="BA18" s="64"/>
      <c r="BB18" s="64"/>
      <c r="BC18" s="61"/>
      <c r="BD18" s="62"/>
      <c r="BE18" s="62"/>
      <c r="BF18" s="62"/>
      <c r="BG18" s="62"/>
      <c r="BH18" s="62"/>
      <c r="BI18" s="62"/>
      <c r="BJ18" s="62"/>
      <c r="BK18" s="62"/>
      <c r="BL18" s="62"/>
      <c r="BM18" s="63"/>
      <c r="BN18" s="15"/>
      <c r="BO18" s="15"/>
      <c r="BP18" s="15"/>
      <c r="BQ18" s="15"/>
      <c r="BR18" s="15"/>
      <c r="BS18" s="15"/>
      <c r="BT18" s="15"/>
      <c r="BU18" s="15"/>
      <c r="BV18" s="15"/>
      <c r="BW18" s="16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2:87" ht="15">
      <c r="B19" s="68"/>
      <c r="C19" s="68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7"/>
      <c r="AG19" s="17"/>
      <c r="AH19" s="17"/>
      <c r="AI19" s="17"/>
      <c r="AJ19" s="17"/>
      <c r="AK19" s="17"/>
      <c r="AL19" s="17"/>
      <c r="AM19" s="18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2:87" ht="15">
      <c r="B20" s="9" t="s">
        <v>15</v>
      </c>
      <c r="C20" s="19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7"/>
      <c r="AG20" s="17"/>
      <c r="AH20" s="17"/>
      <c r="AI20" s="17"/>
      <c r="AJ20" s="17"/>
      <c r="AK20" s="17"/>
      <c r="AL20" s="17"/>
      <c r="AM20" s="18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2:87" ht="15">
      <c r="B21" s="65" t="s">
        <v>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7"/>
      <c r="AN21" s="5"/>
      <c r="AO21" s="55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2:87" ht="15">
      <c r="B22" s="52" t="s">
        <v>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4"/>
      <c r="AN22" s="5"/>
      <c r="AO22" s="55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2:87" ht="15">
      <c r="B23" s="52" t="s">
        <v>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  <c r="AN23" s="5"/>
      <c r="AO23" s="55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2:87" ht="15">
      <c r="B24" s="52" t="s">
        <v>16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5"/>
      <c r="AO24" s="55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2:87" ht="15">
      <c r="B25" s="52" t="s">
        <v>11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5"/>
      <c r="AO25" s="55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2:87" ht="15">
      <c r="B26" s="58" t="s">
        <v>17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  <c r="AN26" s="5"/>
      <c r="AO26" s="61"/>
      <c r="AP26" s="62"/>
      <c r="AQ26" s="62"/>
      <c r="AR26" s="62"/>
      <c r="AS26" s="62"/>
      <c r="AT26" s="62"/>
      <c r="AU26" s="62"/>
      <c r="AV26" s="62"/>
      <c r="AW26" s="62"/>
      <c r="AX26" s="62"/>
      <c r="AY26" s="63"/>
      <c r="AZ26" s="64" t="s">
        <v>14</v>
      </c>
      <c r="BA26" s="64"/>
      <c r="BB26" s="64"/>
      <c r="BC26" s="61"/>
      <c r="BD26" s="62"/>
      <c r="BE26" s="62"/>
      <c r="BF26" s="62"/>
      <c r="BG26" s="62"/>
      <c r="BH26" s="62"/>
      <c r="BI26" s="62"/>
      <c r="BJ26" s="62"/>
      <c r="BK26" s="62"/>
      <c r="BL26" s="62"/>
      <c r="BM26" s="63"/>
      <c r="BN26" s="15"/>
      <c r="BO26" s="15"/>
      <c r="BP26" s="15"/>
      <c r="BQ26" s="15"/>
      <c r="BR26" s="15"/>
      <c r="BS26" s="15"/>
      <c r="BT26" s="15"/>
      <c r="BU26" s="15"/>
      <c r="BV26" s="15"/>
      <c r="BW26" s="16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2:87" ht="1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spans="2:87" ht="15">
      <c r="B28" s="20" t="s">
        <v>18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</row>
    <row r="29" spans="2:87" ht="4.5" customHeight="1">
      <c r="B29" s="12"/>
      <c r="C29" s="12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7"/>
      <c r="AG29" s="17"/>
      <c r="AH29" s="17"/>
      <c r="AI29" s="17"/>
      <c r="AJ29" s="17"/>
      <c r="AK29" s="17"/>
      <c r="AL29" s="17"/>
      <c r="AM29" s="18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</row>
    <row r="30" spans="2:87" ht="15">
      <c r="B30" s="65" t="s">
        <v>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7"/>
      <c r="AN30" s="5"/>
      <c r="AO30" s="55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</row>
    <row r="31" spans="2:87" ht="15">
      <c r="B31" s="52" t="s">
        <v>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4"/>
      <c r="AN31" s="5"/>
      <c r="AO31" s="55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7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</row>
    <row r="32" spans="2:87" ht="15">
      <c r="B32" s="52" t="s">
        <v>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4"/>
      <c r="AN32" s="5"/>
      <c r="AO32" s="55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7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spans="2:87" ht="15">
      <c r="B33" s="52" t="s">
        <v>16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4"/>
      <c r="AN33" s="5"/>
      <c r="AO33" s="55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7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</row>
    <row r="34" spans="2:87" ht="15">
      <c r="B34" s="52" t="s">
        <v>11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4"/>
      <c r="AN34" s="5"/>
      <c r="AO34" s="55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</row>
    <row r="35" spans="2:87" ht="15">
      <c r="B35" s="58" t="s">
        <v>17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5"/>
      <c r="AO35" s="61"/>
      <c r="AP35" s="62"/>
      <c r="AQ35" s="62"/>
      <c r="AR35" s="62"/>
      <c r="AS35" s="62"/>
      <c r="AT35" s="62"/>
      <c r="AU35" s="62"/>
      <c r="AV35" s="62"/>
      <c r="AW35" s="62"/>
      <c r="AX35" s="62"/>
      <c r="AY35" s="63"/>
      <c r="AZ35" s="64" t="s">
        <v>14</v>
      </c>
      <c r="BA35" s="64"/>
      <c r="BB35" s="64"/>
      <c r="BC35" s="61"/>
      <c r="BD35" s="62"/>
      <c r="BE35" s="62"/>
      <c r="BF35" s="62"/>
      <c r="BG35" s="62"/>
      <c r="BH35" s="62"/>
      <c r="BI35" s="62"/>
      <c r="BJ35" s="62"/>
      <c r="BK35" s="62"/>
      <c r="BL35" s="62"/>
      <c r="BM35" s="63"/>
      <c r="BN35" s="15"/>
      <c r="BO35" s="15"/>
      <c r="BP35" s="15"/>
      <c r="BQ35" s="15"/>
      <c r="BR35" s="15"/>
      <c r="BS35" s="15"/>
      <c r="BT35" s="15"/>
      <c r="BU35" s="15"/>
      <c r="BV35" s="15"/>
      <c r="BW35" s="16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</row>
    <row r="36" spans="2:87" ht="7.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</row>
    <row r="37" spans="2:87" ht="15">
      <c r="B37" s="12" t="s">
        <v>19</v>
      </c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</row>
    <row r="38" spans="2:87" ht="3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40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</row>
    <row r="39" spans="2:87" ht="3" customHeight="1"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</row>
    <row r="40" spans="2:87" ht="3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</row>
    <row r="41" spans="2:87" ht="3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</row>
    <row r="42" spans="2:87" ht="3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spans="2:87" ht="3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spans="2:87" ht="3" customHeigh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2:87" ht="3" customHeight="1"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spans="2:87" ht="3" customHeight="1"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2:87" ht="3" customHeight="1"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2:87" ht="6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6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</row>
    <row r="49" spans="2:87" ht="23.25" customHeight="1">
      <c r="B49" s="50" t="str">
        <f>IF(OR(AO12="",AO13="",AO14="",AO15="",AO18="",BC18="",AO21="",AO22="",AO23="",AO26="",BC26="",AO30="",AO31="",AO32="",AO35="",BC35=""),"YUKARIDAKİ ALANLAR TAM OLARAK DOLDURULMADAN AŞAĞIDA Kİ METİN BOŞLUKLARI KAYBOLMAYACAKTIR.","")</f>
        <v>YUKARIDAKİ ALANLAR TAM OLARAK DOLDURULMADAN AŞAĞIDA Kİ METİN BOŞLUKLARI KAYBOLMAYACAKTIR.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</row>
    <row r="50" spans="2:87" ht="18" customHeight="1">
      <c r="B50" s="47" t="str">
        <f>IF(OR(AO21="",AO30=""),CONCATENATE("      Açıklanan nedenden dolayı, belirtilen tarihler arasında görevimin başında olamayacağımdan dönünceye kadar yukarıda belirtilen görevime"," ","............................................","'","in"," ","vekalet etmesi; vekilin vekaleti süresince görevinden ayrılması söz konusu olması halinde ise"," ",".....................................................","'","in"," ","vekalet etmesi hususunu uygun görüşle tensiplerinize arz ederim."),CONCATENATE("      Açıklanan nedenden dolayı, belirtilen tarihler arasında görevimin başında olamayacağımdan dönünceye kadar yukarıda belirtilen görevime"," ",UPPER(AO22)," ",UPPER(AO21),"'",Sayfa1!M6," ","vekalet etmesi; vekilin vekaleti süresince görevinden ayrılması söz konusu olması halinde ise"," ",UPPER(AO31)," ",UPPER(AO30),"'",Sayfa1!M8," ","vekalet etmesi hususunu uygun görüşle tensiplerinize arz ederim."))</f>
        <v>      Açıklanan nedenden dolayı, belirtilen tarihler arasında görevimin başında olamayacağımdan dönünceye kadar yukarıda belirtilen görevime ............................................'in vekalet etmesi; vekilin vekaleti süresince görevinden ayrılması söz konusu olması halinde ise .....................................................'in vekalet etmesi hususunu uygun görüşle tensiplerinize arz ederim.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</row>
    <row r="51" spans="2:87" ht="54.7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</row>
    <row r="52" spans="2:87" ht="1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32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87" ht="15" customHeight="1">
      <c r="A53" s="23"/>
      <c r="B53" s="24"/>
      <c r="C53" s="25"/>
      <c r="D53" s="25"/>
      <c r="E53" s="25"/>
      <c r="F53" s="49"/>
      <c r="G53" s="49"/>
      <c r="H53" s="49"/>
      <c r="I53" s="49"/>
      <c r="J53" s="49"/>
      <c r="K53" s="49"/>
      <c r="L53" s="49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23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87" ht="15" customHeight="1">
      <c r="A54" s="23"/>
      <c r="B54" s="24"/>
      <c r="C54" s="25"/>
      <c r="D54" s="25"/>
      <c r="E54" s="25"/>
      <c r="F54" s="49"/>
      <c r="G54" s="49"/>
      <c r="H54" s="49"/>
      <c r="I54" s="49"/>
      <c r="J54" s="49"/>
      <c r="K54" s="49"/>
      <c r="L54" s="49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36" t="s">
        <v>20</v>
      </c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23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</row>
    <row r="55" spans="1:87" ht="24" customHeight="1">
      <c r="A55" s="23"/>
      <c r="B55" s="24"/>
      <c r="C55" s="25"/>
      <c r="D55" s="25"/>
      <c r="E55" s="25"/>
      <c r="F55" s="26"/>
      <c r="G55" s="26"/>
      <c r="H55" s="26"/>
      <c r="I55" s="26"/>
      <c r="J55" s="26"/>
      <c r="K55" s="26"/>
      <c r="L55" s="26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</row>
    <row r="56" spans="1:87" ht="15.75">
      <c r="A56" s="35" t="s">
        <v>21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</row>
    <row r="57" spans="1:87" ht="15.75">
      <c r="A57" s="36" t="s">
        <v>22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</row>
    <row r="58" spans="1:87" ht="15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</row>
    <row r="59" spans="1:87" ht="15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</row>
    <row r="60" spans="1:87" ht="15.75">
      <c r="A60" s="36" t="s">
        <v>23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</row>
    <row r="61" spans="1:87" ht="15.75">
      <c r="A61" s="37" t="s">
        <v>24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</row>
    <row r="62" spans="2:87" ht="9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</row>
    <row r="63" spans="2:87" ht="15" hidden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</row>
    <row r="64" spans="2:87" ht="15" hidden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</row>
    <row r="65" spans="2:87" ht="15" hidden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</row>
    <row r="66" spans="2:87" ht="15" hidden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</row>
    <row r="67" spans="2:87" ht="15" hidden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</row>
    <row r="68" spans="2:87" ht="15" hidden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</row>
    <row r="69" spans="2:87" ht="15" hidden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</row>
    <row r="70" spans="2:87" ht="15" hidden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</row>
    <row r="71" spans="2:87" ht="15" hidden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</row>
    <row r="72" spans="2:87" ht="15" hidden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</row>
    <row r="73" spans="2:87" ht="15" hidden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</row>
    <row r="74" spans="2:87" ht="15" hidden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</row>
    <row r="75" spans="2:87" ht="15" hidden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</row>
    <row r="76" spans="2:87" ht="15" hidden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</row>
    <row r="77" spans="2:87" ht="15" hidden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</row>
    <row r="78" spans="2:87" ht="15" hidden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</row>
    <row r="79" spans="2:87" ht="15" hidden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</row>
    <row r="80" spans="2:87" ht="15" hidden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</row>
    <row r="81" spans="2:87" ht="15" hidden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</row>
    <row r="82" spans="2:87" ht="15" hidden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</row>
    <row r="83" spans="2:87" ht="15" hidden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</row>
    <row r="84" spans="2:87" ht="15" hidden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</row>
    <row r="85" spans="2:87" ht="15" hidden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</row>
    <row r="86" spans="2:87" ht="15" hidden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</row>
    <row r="87" spans="2:87" ht="15" hidden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</row>
    <row r="88" spans="2:87" ht="15" hidden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</row>
    <row r="89" spans="2:87" ht="15" hidden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</row>
    <row r="90" spans="2:87" ht="15" hidden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</row>
    <row r="91" spans="2:87" ht="15" hidden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</row>
    <row r="92" spans="2:87" ht="15" hidden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</row>
    <row r="93" spans="2:87" ht="15" hidden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</row>
    <row r="94" spans="2:87" ht="15" hidden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</row>
    <row r="95" spans="2:87" ht="15" hidden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</row>
    <row r="96" spans="2:87" ht="15" hidden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</row>
    <row r="97" spans="2:87" ht="15" hidden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</row>
    <row r="98" spans="2:87" ht="15" hidden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</row>
    <row r="99" spans="2:87" ht="15" hidden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</row>
    <row r="100" spans="2:87" ht="15" hidden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</row>
    <row r="101" spans="2:87" ht="15" hidden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</row>
    <row r="102" spans="2:87" ht="15" hidden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</row>
    <row r="103" spans="2:87" ht="15" hidden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</row>
    <row r="104" spans="2:87" ht="15" hidden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</row>
    <row r="105" spans="2:87" ht="15" hidden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</row>
    <row r="106" spans="2:87" ht="15" hidden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</row>
    <row r="107" spans="2:87" ht="15" hidden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</row>
    <row r="108" spans="2:87" ht="15" hidden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</row>
    <row r="109" spans="2:87" ht="15" hidden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</row>
    <row r="110" spans="2:87" ht="15" hidden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</row>
    <row r="111" spans="2:87" ht="15" hidden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</row>
    <row r="112" spans="2:87" ht="15" hidden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</row>
    <row r="113" spans="2:87" ht="15" hidden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</row>
    <row r="114" spans="2:87" ht="15" hidden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</row>
    <row r="115" spans="2:87" ht="15" hidden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</row>
    <row r="116" spans="2:87" ht="15" hidden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</row>
    <row r="117" spans="2:87" ht="15" hidden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</row>
    <row r="118" spans="2:87" ht="15" hidden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</row>
    <row r="119" spans="2:87" ht="15" hidden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</row>
    <row r="120" spans="2:87" ht="15" hidden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</row>
    <row r="121" spans="2:87" ht="15" hidden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</row>
    <row r="122" spans="2:87" ht="15" hidden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</row>
    <row r="123" spans="2:87" ht="15" hidden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</row>
    <row r="124" spans="2:87" ht="15" hidden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</row>
    <row r="125" spans="2:87" ht="15" hidden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</row>
    <row r="126" spans="2:87" ht="15" hidden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</row>
    <row r="127" spans="2:87" ht="15" hidden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</row>
    <row r="128" spans="2:87" ht="15" hidden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</row>
    <row r="129" spans="2:87" ht="15" hidden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</row>
    <row r="130" spans="2:87" ht="15" hidden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</row>
    <row r="131" spans="2:87" ht="15" hidden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</row>
    <row r="132" spans="2:87" ht="15" hidden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</row>
    <row r="133" spans="2:87" ht="15" hidden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</row>
    <row r="134" spans="2:87" ht="15" hidden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</row>
    <row r="135" spans="2:87" ht="15" hidden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</row>
    <row r="136" spans="2:87" ht="15" hidden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</row>
    <row r="137" spans="2:87" ht="15" hidden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</row>
    <row r="138" spans="2:87" ht="15" hidden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</row>
    <row r="139" spans="2:87" ht="15" hidden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</row>
    <row r="140" spans="2:87" ht="15" hidden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</row>
    <row r="141" spans="2:87" ht="15" hidden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</row>
    <row r="142" spans="2:87" ht="15" hidden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</row>
    <row r="143" spans="2:87" ht="15" hidden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</row>
    <row r="144" spans="2:87" ht="15" hidden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</row>
    <row r="145" spans="2:87" ht="15" hidden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</row>
    <row r="146" spans="2:87" ht="15" hidden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</row>
    <row r="147" spans="2:87" ht="15" hidden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</row>
    <row r="148" spans="2:87" ht="15" hidden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</row>
    <row r="149" spans="2:87" ht="15" hidden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</row>
    <row r="150" spans="2:87" ht="15" hidden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</row>
    <row r="151" spans="2:87" ht="15" hidden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</row>
    <row r="152" spans="2:87" ht="15" hidden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</row>
    <row r="153" spans="2:87" ht="15" hidden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</row>
    <row r="154" spans="2:87" ht="15" hidden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</row>
    <row r="155" spans="2:87" ht="15" hidden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</row>
    <row r="156" spans="2:87" ht="15" hidden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</row>
    <row r="157" spans="2:87" ht="15" hidden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</row>
    <row r="158" spans="2:87" ht="15" hidden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</row>
  </sheetData>
  <sheetProtection password="F1E6" sheet="1" objects="1" scenarios="1" formatCells="0" formatColumns="0" formatRows="0"/>
  <mergeCells count="62">
    <mergeCell ref="B2:BW2"/>
    <mergeCell ref="B3:BW3"/>
    <mergeCell ref="B4:BW4"/>
    <mergeCell ref="B8:T8"/>
    <mergeCell ref="B12:AM12"/>
    <mergeCell ref="AO12:BW12"/>
    <mergeCell ref="B13:AM13"/>
    <mergeCell ref="AO13:BW13"/>
    <mergeCell ref="B14:AM14"/>
    <mergeCell ref="AO14:BW14"/>
    <mergeCell ref="B15:AM15"/>
    <mergeCell ref="AO15:BW15"/>
    <mergeCell ref="B16:AM16"/>
    <mergeCell ref="AO16:BW16"/>
    <mergeCell ref="B17:AM17"/>
    <mergeCell ref="AO17:BW17"/>
    <mergeCell ref="B18:AM18"/>
    <mergeCell ref="AO18:AY18"/>
    <mergeCell ref="AZ18:BB18"/>
    <mergeCell ref="BC18:BM18"/>
    <mergeCell ref="B19:C19"/>
    <mergeCell ref="B21:AM21"/>
    <mergeCell ref="AO21:BW21"/>
    <mergeCell ref="B22:AM22"/>
    <mergeCell ref="AO22:BW22"/>
    <mergeCell ref="B24:AM24"/>
    <mergeCell ref="AO24:BW24"/>
    <mergeCell ref="B23:AM23"/>
    <mergeCell ref="AO23:BW23"/>
    <mergeCell ref="B25:AM25"/>
    <mergeCell ref="AO25:BW25"/>
    <mergeCell ref="B26:AM26"/>
    <mergeCell ref="AO26:AY26"/>
    <mergeCell ref="AZ26:BB26"/>
    <mergeCell ref="BC26:BM26"/>
    <mergeCell ref="BC35:BM35"/>
    <mergeCell ref="B30:AM30"/>
    <mergeCell ref="AO30:BW30"/>
    <mergeCell ref="B31:AM31"/>
    <mergeCell ref="AO31:BW31"/>
    <mergeCell ref="B32:AM32"/>
    <mergeCell ref="AO32:BW32"/>
    <mergeCell ref="B49:BX49"/>
    <mergeCell ref="AZ52:BW52"/>
    <mergeCell ref="Y58:BJ58"/>
    <mergeCell ref="B33:AM33"/>
    <mergeCell ref="AO33:BW33"/>
    <mergeCell ref="B34:AM34"/>
    <mergeCell ref="AO34:BW34"/>
    <mergeCell ref="B35:AM35"/>
    <mergeCell ref="AO35:AY35"/>
    <mergeCell ref="AZ35:BB35"/>
    <mergeCell ref="A56:BX56"/>
    <mergeCell ref="A57:BX57"/>
    <mergeCell ref="A60:BX60"/>
    <mergeCell ref="A61:BX61"/>
    <mergeCell ref="B38:BX48"/>
    <mergeCell ref="B50:BW51"/>
    <mergeCell ref="F53:L53"/>
    <mergeCell ref="AZ53:BW53"/>
    <mergeCell ref="F54:L54"/>
    <mergeCell ref="AZ54:BW54"/>
  </mergeCells>
  <printOptions/>
  <pageMargins left="0.38" right="0.2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73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3.7109375" style="0" customWidth="1"/>
    <col min="2" max="2" width="6.140625" style="27" customWidth="1"/>
    <col min="6" max="6" width="15.28125" style="0" customWidth="1"/>
    <col min="8" max="8" width="12.8515625" style="27" customWidth="1"/>
    <col min="9" max="12" width="9.140625" style="27" customWidth="1"/>
    <col min="13" max="13" width="10.57421875" style="27" customWidth="1"/>
    <col min="14" max="14" width="6.57421875" style="0" customWidth="1"/>
  </cols>
  <sheetData>
    <row r="3" spans="1:3" ht="15">
      <c r="A3" t="s">
        <v>84</v>
      </c>
      <c r="B3" s="27" t="s">
        <v>26</v>
      </c>
      <c r="C3" t="s">
        <v>27</v>
      </c>
    </row>
    <row r="4" spans="1:3" ht="15">
      <c r="A4" t="s">
        <v>85</v>
      </c>
      <c r="B4" s="27" t="s">
        <v>26</v>
      </c>
      <c r="C4" t="s">
        <v>27</v>
      </c>
    </row>
    <row r="5" spans="1:3" ht="15.75" thickBot="1">
      <c r="A5" t="s">
        <v>86</v>
      </c>
      <c r="B5" s="27" t="s">
        <v>30</v>
      </c>
      <c r="C5" t="s">
        <v>31</v>
      </c>
    </row>
    <row r="6" spans="1:15" ht="21.75" thickBot="1">
      <c r="A6" t="s">
        <v>87</v>
      </c>
      <c r="B6" s="27" t="s">
        <v>30</v>
      </c>
      <c r="C6" t="s">
        <v>31</v>
      </c>
      <c r="F6" s="28">
        <f>VEKALET!AO21</f>
        <v>0</v>
      </c>
      <c r="H6" s="29" t="str">
        <f>RIGHT(F6,2)</f>
        <v>0</v>
      </c>
      <c r="I6" s="29" t="str">
        <f>LEFT(H6,1)</f>
        <v>0</v>
      </c>
      <c r="J6" s="29" t="str">
        <f>RIGHT(H6,1)</f>
        <v>0</v>
      </c>
      <c r="K6" s="33" t="str">
        <f>LEFT(RIGHT(F6,3),1)</f>
        <v>0</v>
      </c>
      <c r="L6" s="29" t="e">
        <f>IF(AND(VLOOKUP(J6,30:60,2,0)=1,VLOOKUP(I6,30:60,2,0=1)),2,VLOOKUP(J6,30:60,2,0))</f>
        <v>#N/A</v>
      </c>
      <c r="M6" s="30" t="e">
        <f>IF(L6=0,VLOOKUP(J6,$3:$18,2,0),IF(L6=1,VLOOKUP(I6,$3:$18,3,0),IF(L6=2,VLOOKUP(K6,$3:$18,3,0))))</f>
        <v>#N/A</v>
      </c>
      <c r="O6" s="34"/>
    </row>
    <row r="7" ht="15.75" thickBot="1"/>
    <row r="8" spans="6:15" ht="21.75" thickBot="1">
      <c r="F8" s="28">
        <f>VEKALET!AO30</f>
        <v>0</v>
      </c>
      <c r="H8" s="29" t="str">
        <f>RIGHT(F8,2)</f>
        <v>0</v>
      </c>
      <c r="I8" s="29" t="str">
        <f>LEFT(H8,1)</f>
        <v>0</v>
      </c>
      <c r="J8" s="29" t="str">
        <f>RIGHT(H8,1)</f>
        <v>0</v>
      </c>
      <c r="K8" s="33" t="str">
        <f>LEFT(RIGHT(F8,3),1)</f>
        <v>0</v>
      </c>
      <c r="L8" s="29" t="e">
        <f>IF(AND(VLOOKUP(J8,30:60,2,0)=1,VLOOKUP(I8,30:60,2,0=1)),2,VLOOKUP(J8,30:60,2,0))</f>
        <v>#N/A</v>
      </c>
      <c r="M8" s="30" t="e">
        <f>IF(L8=0,VLOOKUP(J8,$3:$18,2,0),IF(L8=1,VLOOKUP(I8,$3:$18,3,0),IF(L8=2,VLOOKUP(K8,$3:$18,3,0))))</f>
        <v>#N/A</v>
      </c>
      <c r="O8" s="34"/>
    </row>
    <row r="15" spans="1:3" ht="15">
      <c r="A15" t="s">
        <v>88</v>
      </c>
      <c r="B15" s="27" t="s">
        <v>34</v>
      </c>
      <c r="C15" t="s">
        <v>35</v>
      </c>
    </row>
    <row r="16" spans="1:12" ht="15">
      <c r="A16" t="s">
        <v>89</v>
      </c>
      <c r="B16" s="27" t="s">
        <v>34</v>
      </c>
      <c r="C16" t="s">
        <v>35</v>
      </c>
      <c r="H16" s="27" t="s">
        <v>37</v>
      </c>
      <c r="I16" s="27" t="s">
        <v>38</v>
      </c>
      <c r="J16" s="27" t="s">
        <v>39</v>
      </c>
      <c r="K16" s="27" t="s">
        <v>40</v>
      </c>
      <c r="L16" s="27" t="s">
        <v>41</v>
      </c>
    </row>
    <row r="17" spans="1:12" ht="15">
      <c r="A17" t="s">
        <v>90</v>
      </c>
      <c r="B17" s="27" t="s">
        <v>43</v>
      </c>
      <c r="C17" t="s">
        <v>44</v>
      </c>
      <c r="I17" s="27" t="str">
        <f>LEFT(F6,1)</f>
        <v>0</v>
      </c>
      <c r="J17" s="27" t="str">
        <f>RIGHT(LEFT(F6,2),1)</f>
        <v>0</v>
      </c>
      <c r="K17" s="27" t="str">
        <f>LEFT(RIGHT(F6,2),1)</f>
        <v>0</v>
      </c>
      <c r="L17" s="27" t="str">
        <f>RIGHT(F6,1)</f>
        <v>0</v>
      </c>
    </row>
    <row r="18" spans="1:12" ht="15">
      <c r="A18" t="s">
        <v>91</v>
      </c>
      <c r="B18" s="27" t="s">
        <v>43</v>
      </c>
      <c r="C18" t="s">
        <v>44</v>
      </c>
      <c r="I18" s="27">
        <f>IF(ISERROR(FINDB(I17,A28,1)),0,FINDB(I17,A28,1))</f>
        <v>0</v>
      </c>
      <c r="J18" s="27">
        <f>IF(ISERROR(FINDB(J17,A27,1)),0,FINDB(J17,A27,1))</f>
        <v>0</v>
      </c>
      <c r="K18" s="27">
        <f>IF(ISERROR(FINDB(K17,A28,1)),0,FINDB(K17,A28,1))</f>
        <v>0</v>
      </c>
      <c r="L18" s="27">
        <f>IF(ISERROR(FINDB(L17,A28,1)),0,FINDB(L17,A28,1))</f>
        <v>0</v>
      </c>
    </row>
    <row r="19" spans="9:14" ht="15">
      <c r="I19" s="27">
        <f>IF(I18&gt;0,1,0)</f>
        <v>0</v>
      </c>
      <c r="J19" s="27">
        <f>IF(J18&gt;0,1,0)</f>
        <v>0</v>
      </c>
      <c r="K19" s="27">
        <f>IF(K18&gt;0,1,0)</f>
        <v>0</v>
      </c>
      <c r="L19" s="27">
        <f>IF(L18&gt;0,1,0)</f>
        <v>0</v>
      </c>
      <c r="M19" s="27">
        <f>SUM(I19:L19)</f>
        <v>0</v>
      </c>
      <c r="N19" s="31">
        <f>IF(M19&lt;4,0,1)</f>
        <v>0</v>
      </c>
    </row>
    <row r="20" spans="11:12" ht="15">
      <c r="K20" s="27" t="s">
        <v>46</v>
      </c>
      <c r="L20" s="27" t="s">
        <v>47</v>
      </c>
    </row>
    <row r="21" spans="11:12" ht="15">
      <c r="K21" s="27">
        <f>IF(ISERROR(FINDB(LEFT(F6,1),A28,1)),0,FINDB(LEFT(F6,1),A28,1))</f>
        <v>0</v>
      </c>
      <c r="L21" s="27">
        <f>IF(ISERROR(FINDB(L17,A28,1)),0,FINDB(L17,A28,1))</f>
        <v>0</v>
      </c>
    </row>
    <row r="24" spans="8:12" ht="15">
      <c r="H24" s="27" t="s">
        <v>48</v>
      </c>
      <c r="I24" s="27" t="s">
        <v>38</v>
      </c>
      <c r="J24" s="27" t="s">
        <v>39</v>
      </c>
      <c r="K24" s="27" t="s">
        <v>40</v>
      </c>
      <c r="L24" s="27" t="s">
        <v>41</v>
      </c>
    </row>
    <row r="25" spans="9:12" ht="15">
      <c r="I25" s="27" t="str">
        <f>LEFT(F8,1)</f>
        <v>0</v>
      </c>
      <c r="J25" s="27" t="str">
        <f>RIGHT(LEFT(F8,2),1)</f>
        <v>0</v>
      </c>
      <c r="K25" s="27" t="str">
        <f>LEFT(RIGHT(F8,2),1)</f>
        <v>0</v>
      </c>
      <c r="L25" s="27" t="str">
        <f>RIGHT(F8,1)</f>
        <v>0</v>
      </c>
    </row>
    <row r="26" spans="9:12" ht="15">
      <c r="I26" s="27">
        <f>IF(ISERROR(FINDB(I25,A28,1)),0,FINDB(I25,A28,1))</f>
        <v>0</v>
      </c>
      <c r="J26" s="27">
        <f>IF(ISERROR(FINDB(J25,A27,1)),0,FINDB(J25,A27,1))</f>
        <v>0</v>
      </c>
      <c r="K26" s="27">
        <f>IF(ISERROR(FINDB(K25,A28,1)),0,FINDB(K25,A28,1))</f>
        <v>0</v>
      </c>
      <c r="L26" s="27">
        <f>IF(ISERROR(FINDB(L25,A28,1)),0,FINDB(L25,A28,1))</f>
        <v>0</v>
      </c>
    </row>
    <row r="27" spans="1:14" ht="15">
      <c r="A27" t="s">
        <v>49</v>
      </c>
      <c r="I27" s="27">
        <f>IF(I26&gt;0,1,0)</f>
        <v>0</v>
      </c>
      <c r="J27" s="27">
        <f>IF(J26&gt;0,1,0)</f>
        <v>0</v>
      </c>
      <c r="K27" s="27">
        <f>IF(K26&gt;0,1,0)</f>
        <v>0</v>
      </c>
      <c r="L27" s="27">
        <f>IF(L26&gt;0,1,0)</f>
        <v>0</v>
      </c>
      <c r="M27" s="27">
        <f>SUM(I27:L27)</f>
        <v>0</v>
      </c>
      <c r="N27" s="31">
        <f>IF(M27&lt;4,0,1)</f>
        <v>0</v>
      </c>
    </row>
    <row r="28" ht="15">
      <c r="A28" t="s">
        <v>50</v>
      </c>
    </row>
    <row r="29" ht="15">
      <c r="A29" t="s">
        <v>92</v>
      </c>
    </row>
    <row r="30" spans="1:30" ht="15">
      <c r="A30" t="s">
        <v>25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 t="s">
        <v>45</v>
      </c>
      <c r="AA30" s="27" t="s">
        <v>51</v>
      </c>
      <c r="AB30" s="27" t="s">
        <v>52</v>
      </c>
      <c r="AC30" s="27" t="s">
        <v>53</v>
      </c>
      <c r="AD30" s="27" t="s">
        <v>54</v>
      </c>
    </row>
    <row r="31" spans="1:2" ht="15">
      <c r="A31" t="s">
        <v>55</v>
      </c>
      <c r="B31" s="27">
        <v>1</v>
      </c>
    </row>
    <row r="32" spans="1:2" ht="15">
      <c r="A32" t="s">
        <v>56</v>
      </c>
      <c r="B32" s="27">
        <v>1</v>
      </c>
    </row>
    <row r="33" spans="1:2" ht="15">
      <c r="A33" t="s">
        <v>57</v>
      </c>
      <c r="B33" s="27">
        <v>1</v>
      </c>
    </row>
    <row r="34" spans="1:2" ht="15">
      <c r="A34" t="s">
        <v>58</v>
      </c>
      <c r="B34" s="27">
        <v>1</v>
      </c>
    </row>
    <row r="35" ht="15">
      <c r="A35" t="s">
        <v>33</v>
      </c>
    </row>
    <row r="36" spans="1:2" ht="15">
      <c r="A36" t="s">
        <v>59</v>
      </c>
      <c r="B36" s="27">
        <v>1</v>
      </c>
    </row>
    <row r="37" spans="1:2" ht="15">
      <c r="A37" t="s">
        <v>60</v>
      </c>
      <c r="B37" s="27">
        <v>1</v>
      </c>
    </row>
    <row r="38" spans="1:2" ht="15">
      <c r="A38" t="s">
        <v>61</v>
      </c>
      <c r="B38" s="27">
        <v>1</v>
      </c>
    </row>
    <row r="39" spans="1:2" ht="15">
      <c r="A39" t="s">
        <v>62</v>
      </c>
      <c r="B39" s="27">
        <v>1</v>
      </c>
    </row>
    <row r="40" ht="15">
      <c r="A40" t="s">
        <v>28</v>
      </c>
    </row>
    <row r="41" ht="15">
      <c r="A41" t="s">
        <v>36</v>
      </c>
    </row>
    <row r="42" spans="1:2" ht="15">
      <c r="A42" t="s">
        <v>63</v>
      </c>
      <c r="B42" s="27">
        <v>1</v>
      </c>
    </row>
    <row r="43" spans="1:2" ht="15">
      <c r="A43" t="s">
        <v>64</v>
      </c>
      <c r="B43" s="27">
        <v>1</v>
      </c>
    </row>
    <row r="44" spans="1:2" ht="15">
      <c r="A44" t="s">
        <v>65</v>
      </c>
      <c r="B44" s="27">
        <v>1</v>
      </c>
    </row>
    <row r="45" spans="1:2" ht="15">
      <c r="A45" t="s">
        <v>66</v>
      </c>
      <c r="B45" s="27">
        <v>1</v>
      </c>
    </row>
    <row r="46" spans="1:2" ht="15">
      <c r="A46" t="s">
        <v>67</v>
      </c>
      <c r="B46" s="27">
        <v>1</v>
      </c>
    </row>
    <row r="47" ht="15">
      <c r="A47" t="s">
        <v>29</v>
      </c>
    </row>
    <row r="48" ht="15">
      <c r="A48" t="s">
        <v>42</v>
      </c>
    </row>
    <row r="49" spans="1:2" ht="15">
      <c r="A49" t="s">
        <v>68</v>
      </c>
      <c r="B49" s="27">
        <v>1</v>
      </c>
    </row>
    <row r="50" spans="1:2" ht="15">
      <c r="A50" t="s">
        <v>69</v>
      </c>
      <c r="B50" s="27">
        <v>1</v>
      </c>
    </row>
    <row r="51" spans="1:2" ht="15">
      <c r="A51" t="s">
        <v>70</v>
      </c>
      <c r="B51" s="27">
        <v>1</v>
      </c>
    </row>
    <row r="52" spans="1:2" ht="15">
      <c r="A52" t="s">
        <v>71</v>
      </c>
      <c r="B52" s="27">
        <v>1</v>
      </c>
    </row>
    <row r="53" spans="1:2" ht="15">
      <c r="A53" t="s">
        <v>72</v>
      </c>
      <c r="B53" s="27">
        <v>1</v>
      </c>
    </row>
    <row r="54" spans="1:2" ht="15">
      <c r="A54" t="s">
        <v>73</v>
      </c>
      <c r="B54" s="27">
        <v>1</v>
      </c>
    </row>
    <row r="55" ht="15">
      <c r="A55" t="s">
        <v>32</v>
      </c>
    </row>
    <row r="56" ht="15">
      <c r="A56" t="s">
        <v>45</v>
      </c>
    </row>
    <row r="57" spans="1:2" ht="15">
      <c r="A57" t="s">
        <v>51</v>
      </c>
      <c r="B57" s="27">
        <v>1</v>
      </c>
    </row>
    <row r="58" spans="1:2" ht="15">
      <c r="A58" t="s">
        <v>52</v>
      </c>
      <c r="B58" s="27">
        <v>1</v>
      </c>
    </row>
    <row r="59" spans="1:2" ht="15">
      <c r="A59" t="s">
        <v>53</v>
      </c>
      <c r="B59" s="27">
        <v>1</v>
      </c>
    </row>
    <row r="60" spans="1:2" ht="15">
      <c r="A60" t="s">
        <v>54</v>
      </c>
      <c r="B60" s="27">
        <v>1</v>
      </c>
    </row>
    <row r="64" ht="15">
      <c r="A64" t="s">
        <v>74</v>
      </c>
    </row>
    <row r="65" ht="15">
      <c r="A65" t="s">
        <v>75</v>
      </c>
    </row>
    <row r="66" ht="15">
      <c r="A66" t="s">
        <v>76</v>
      </c>
    </row>
    <row r="67" ht="15">
      <c r="A67" t="s">
        <v>77</v>
      </c>
    </row>
    <row r="68" ht="15">
      <c r="A68" t="s">
        <v>78</v>
      </c>
    </row>
    <row r="69" ht="15">
      <c r="A69" t="s">
        <v>79</v>
      </c>
    </row>
    <row r="70" ht="15">
      <c r="A70" t="s">
        <v>80</v>
      </c>
    </row>
    <row r="71" ht="15">
      <c r="A71" t="s">
        <v>81</v>
      </c>
    </row>
    <row r="72" ht="15">
      <c r="A72" t="s">
        <v>82</v>
      </c>
    </row>
    <row r="73" ht="15">
      <c r="A73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yazı işleri</dc:creator>
  <cp:keywords/>
  <dc:description/>
  <cp:lastModifiedBy>sedat</cp:lastModifiedBy>
  <cp:lastPrinted>2015-10-20T07:33:23Z</cp:lastPrinted>
  <dcterms:created xsi:type="dcterms:W3CDTF">2015-10-14T06:14:01Z</dcterms:created>
  <dcterms:modified xsi:type="dcterms:W3CDTF">2018-05-21T13:20:02Z</dcterms:modified>
  <cp:category/>
  <cp:version/>
  <cp:contentType/>
  <cp:contentStatus/>
</cp:coreProperties>
</file>